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autoCompressPictures="0"/>
  <bookViews>
    <workbookView xWindow="0" yWindow="0" windowWidth="25605" windowHeight="16065"/>
  </bookViews>
  <sheets>
    <sheet name="Berechnung Umkehrdruck einfach" sheetId="1" r:id="rId1"/>
  </sheets>
  <definedNames>
    <definedName name="_xlnm.Print_Area" localSheetId="0">'Berechnung Umkehrdruck einfach'!$A$2:$K$16</definedName>
  </definedNames>
  <calcPr calcId="125725" concurrentCalc="0"/>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4" i="1"/>
  <c r="D15"/>
  <c r="B15"/>
  <c r="D14"/>
  <c r="B14"/>
  <c r="D13"/>
  <c r="B13"/>
  <c r="D12"/>
  <c r="B12"/>
  <c r="D11"/>
  <c r="B11"/>
  <c r="B10"/>
  <c r="B9"/>
  <c r="D9"/>
  <c r="H9"/>
  <c r="A8"/>
  <c r="D10"/>
  <c r="D16"/>
  <c r="H10"/>
  <c r="H13"/>
  <c r="H15"/>
  <c r="B16"/>
  <c r="H11"/>
</calcChain>
</file>

<file path=xl/sharedStrings.xml><?xml version="1.0" encoding="utf-8"?>
<sst xmlns="http://schemas.openxmlformats.org/spreadsheetml/2006/main" count="36" uniqueCount="35">
  <si>
    <t>Umkehrdruckberechnung</t>
  </si>
  <si>
    <t>Eingaben</t>
  </si>
  <si>
    <t>[min]</t>
  </si>
  <si>
    <t>Zieltiefe [m]</t>
  </si>
  <si>
    <t xml:space="preserve">Problemlösung </t>
  </si>
  <si>
    <t>Dekostopp  3 mtr</t>
  </si>
  <si>
    <t>AMV [l/min]</t>
  </si>
  <si>
    <t xml:space="preserve">Aufstiegzeit </t>
  </si>
  <si>
    <t>Dekostopp  6 mtr</t>
  </si>
  <si>
    <t>DTG [l]</t>
  </si>
  <si>
    <t>Sicherheitsstopp 3 mtr</t>
  </si>
  <si>
    <t>Dekostopp  9 mtr</t>
  </si>
  <si>
    <t>Flaschendruck [bar]</t>
  </si>
  <si>
    <t>Sicherheitsstopp 5 mtr.</t>
  </si>
  <si>
    <t>Dekostopp 12mtr</t>
  </si>
  <si>
    <t>Zeit</t>
  </si>
  <si>
    <t>Gasverbrauch [bl]</t>
  </si>
  <si>
    <t>Gasvolumen (bl)</t>
  </si>
  <si>
    <t>Problemlösung Tiefe</t>
  </si>
  <si>
    <t>Gasvorrat</t>
  </si>
  <si>
    <t>Aufstiegszeit</t>
  </si>
  <si>
    <t>Aufstiegverbrauch</t>
  </si>
  <si>
    <t>Sicherheitsstopp</t>
  </si>
  <si>
    <t>Restvolumen</t>
  </si>
  <si>
    <t>Dekostopp 3 mtr</t>
  </si>
  <si>
    <t>Dekostopp 6 mtr</t>
  </si>
  <si>
    <t>Umkehrdruck</t>
  </si>
  <si>
    <t>Dekostopp 9 mtr</t>
  </si>
  <si>
    <t>Dekostopp 12 mtr</t>
  </si>
  <si>
    <t xml:space="preserve">Bei  Restdruck von  </t>
  </si>
  <si>
    <t>bar</t>
  </si>
  <si>
    <t>Aufstiegszeit (min)</t>
  </si>
  <si>
    <t>muss mit dem Austauchen begonnen werden</t>
  </si>
  <si>
    <t>nach DECO 2000 eintragen</t>
  </si>
  <si>
    <t>Diese Berechnunghilfe des Umkehrdruckes basiert auf den Vorgaben und Formeln des VDST sowie auf der Benutzung der DECO Tabelle 2000  0-700 mtr. Sie entbindet den Benutzer nicht von der sorgfältigen Überprüfung der Ergbnisse und der Einhaltung der vorgeschriebenen Austauchregeln und Sicherheitsstandards. Der Verfasser übernimmt insofern keinerlei Haftung bei Gebrauch der Berechnungshilfe.</t>
  </si>
</sst>
</file>

<file path=xl/styles.xml><?xml version="1.0" encoding="utf-8"?>
<styleSheet xmlns="http://schemas.openxmlformats.org/spreadsheetml/2006/main">
  <fonts count="15">
    <font>
      <sz val="11"/>
      <color theme="1"/>
      <name val="Calibri"/>
      <family val="2"/>
      <scheme val="minor"/>
    </font>
    <font>
      <b/>
      <sz val="20"/>
      <color theme="1"/>
      <name val="Calibri"/>
      <family val="2"/>
      <scheme val="minor"/>
    </font>
    <font>
      <sz val="10"/>
      <name val="Calibri"/>
      <family val="2"/>
      <scheme val="minor"/>
    </font>
    <font>
      <sz val="11"/>
      <name val="Calibri"/>
      <family val="2"/>
      <scheme val="minor"/>
    </font>
    <font>
      <sz val="11"/>
      <color theme="0"/>
      <name val="Calibri"/>
      <family val="2"/>
      <scheme val="minor"/>
    </font>
    <font>
      <sz val="10"/>
      <color theme="1"/>
      <name val="Calibri"/>
      <family val="2"/>
      <scheme val="minor"/>
    </font>
    <font>
      <sz val="9"/>
      <color theme="1"/>
      <name val="Calibri"/>
      <family val="2"/>
      <scheme val="minor"/>
    </font>
    <font>
      <b/>
      <sz val="11"/>
      <name val="Calibri"/>
      <family val="2"/>
      <scheme val="minor"/>
    </font>
    <font>
      <b/>
      <sz val="11"/>
      <color theme="1"/>
      <name val="Calibri"/>
      <family val="2"/>
      <scheme val="minor"/>
    </font>
    <font>
      <b/>
      <sz val="11"/>
      <color rgb="FFFF0000"/>
      <name val="Calibri"/>
      <family val="2"/>
      <scheme val="minor"/>
    </font>
    <font>
      <b/>
      <sz val="14"/>
      <color rgb="FFFF0000"/>
      <name val="Calibri"/>
      <family val="2"/>
      <scheme val="minor"/>
    </font>
    <font>
      <b/>
      <sz val="12"/>
      <color theme="1"/>
      <name val="Calibri"/>
      <family val="2"/>
      <scheme val="minor"/>
    </font>
    <font>
      <sz val="7"/>
      <color theme="1"/>
      <name val="Calibri"/>
      <family val="2"/>
      <scheme val="minor"/>
    </font>
    <font>
      <sz val="11"/>
      <color rgb="FFFF0000"/>
      <name val="Calibri"/>
      <family val="2"/>
      <scheme val="minor"/>
    </font>
    <font>
      <sz val="9"/>
      <color rgb="FFFF0000"/>
      <name val="Calibri"/>
      <family val="2"/>
      <scheme val="minor"/>
    </font>
  </fonts>
  <fills count="9">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92D050"/>
        <bgColor indexed="64"/>
      </patternFill>
    </fill>
    <fill>
      <patternFill patternType="solid">
        <fgColor rgb="FFFFFF00"/>
        <bgColor indexed="64"/>
      </patternFill>
    </fill>
  </fills>
  <borders count="25">
    <border>
      <left/>
      <right/>
      <top/>
      <bottom/>
      <diagonal/>
    </border>
    <border>
      <left style="thin">
        <color auto="1"/>
      </left>
      <right style="thin">
        <color auto="1"/>
      </right>
      <top style="thin">
        <color auto="1"/>
      </top>
      <bottom/>
      <diagonal/>
    </border>
    <border>
      <left style="medium">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rgb="FFFF0000"/>
      </left>
      <right style="thin">
        <color auto="1"/>
      </right>
      <top style="medium">
        <color rgb="FFFF0000"/>
      </top>
      <bottom style="medium">
        <color rgb="FFFF0000"/>
      </bottom>
      <diagonal/>
    </border>
    <border>
      <left style="thin">
        <color auto="1"/>
      </left>
      <right style="medium">
        <color rgb="FFFF0000"/>
      </right>
      <top style="medium">
        <color rgb="FFFF0000"/>
      </top>
      <bottom style="medium">
        <color rgb="FFFF000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medium">
        <color auto="1"/>
      </left>
      <right style="medium">
        <color auto="1"/>
      </right>
      <top style="thin">
        <color auto="1"/>
      </top>
      <bottom style="medium">
        <color auto="1"/>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n">
        <color auto="1"/>
      </left>
      <right style="thin">
        <color auto="1"/>
      </right>
      <top style="thin">
        <color auto="1"/>
      </top>
      <bottom style="thin">
        <color auto="1"/>
      </bottom>
      <diagonal/>
    </border>
    <border>
      <left style="thin">
        <color auto="1"/>
      </left>
      <right style="medium">
        <color auto="1"/>
      </right>
      <top/>
      <bottom style="thin">
        <color auto="1"/>
      </bottom>
      <diagonal/>
    </border>
  </borders>
  <cellStyleXfs count="1">
    <xf numFmtId="0" fontId="0" fillId="0" borderId="0"/>
  </cellStyleXfs>
  <cellXfs count="71">
    <xf numFmtId="0" fontId="0" fillId="0" borderId="0" xfId="0"/>
    <xf numFmtId="0" fontId="0" fillId="2" borderId="1" xfId="0" applyFill="1" applyBorder="1"/>
    <xf numFmtId="0" fontId="2" fillId="3" borderId="2" xfId="0" applyFont="1" applyFill="1" applyBorder="1" applyAlignment="1">
      <alignment vertical="center"/>
    </xf>
    <xf numFmtId="0" fontId="2" fillId="3" borderId="0" xfId="0" applyFont="1" applyFill="1" applyBorder="1" applyAlignment="1">
      <alignment vertical="center"/>
    </xf>
    <xf numFmtId="0" fontId="0" fillId="3" borderId="0" xfId="0" applyFill="1" applyBorder="1" applyAlignment="1">
      <alignment horizontal="center" vertical="center"/>
    </xf>
    <xf numFmtId="0" fontId="0" fillId="3" borderId="4" xfId="0" applyFill="1" applyBorder="1" applyAlignment="1">
      <alignment horizontal="left" vertical="center"/>
    </xf>
    <xf numFmtId="0" fontId="4" fillId="3" borderId="0" xfId="0" applyFont="1" applyFill="1" applyBorder="1" applyAlignment="1">
      <alignment horizontal="center" vertical="center"/>
    </xf>
    <xf numFmtId="0" fontId="0" fillId="3" borderId="0" xfId="0" applyFill="1" applyAlignment="1">
      <alignment horizontal="left" vertical="center"/>
    </xf>
    <xf numFmtId="0" fontId="5" fillId="3" borderId="5" xfId="0" applyFont="1" applyFill="1" applyBorder="1" applyAlignment="1">
      <alignment vertical="center"/>
    </xf>
    <xf numFmtId="0" fontId="5" fillId="3" borderId="0" xfId="0" applyFont="1" applyFill="1" applyBorder="1" applyAlignment="1">
      <alignment vertical="center"/>
    </xf>
    <xf numFmtId="0" fontId="0" fillId="3" borderId="7" xfId="0" applyFill="1" applyBorder="1" applyAlignment="1">
      <alignment horizontal="left" vertical="center"/>
    </xf>
    <xf numFmtId="0" fontId="4" fillId="3" borderId="0" xfId="0" applyFont="1" applyFill="1" applyBorder="1" applyAlignment="1">
      <alignment horizontal="left" vertical="center"/>
    </xf>
    <xf numFmtId="0" fontId="4" fillId="3" borderId="0" xfId="0" applyFont="1" applyFill="1" applyAlignment="1">
      <alignment horizontal="center" vertical="center"/>
    </xf>
    <xf numFmtId="0" fontId="0" fillId="3" borderId="0" xfId="0" applyFill="1" applyAlignment="1">
      <alignment horizontal="center" vertical="center"/>
    </xf>
    <xf numFmtId="0" fontId="5" fillId="3" borderId="5" xfId="0" applyFont="1" applyFill="1" applyBorder="1" applyAlignment="1">
      <alignment horizontal="left" vertical="center"/>
    </xf>
    <xf numFmtId="0" fontId="5" fillId="3" borderId="0" xfId="0" applyFont="1" applyFill="1" applyBorder="1" applyAlignment="1">
      <alignment horizontal="right" vertical="center"/>
    </xf>
    <xf numFmtId="0" fontId="5" fillId="3" borderId="8" xfId="0" applyFont="1" applyFill="1" applyBorder="1" applyAlignment="1">
      <alignment horizontal="left" vertical="center"/>
    </xf>
    <xf numFmtId="0" fontId="0" fillId="3" borderId="10" xfId="0" applyFill="1" applyBorder="1" applyAlignment="1">
      <alignment horizontal="left" vertical="center"/>
    </xf>
    <xf numFmtId="0" fontId="6" fillId="3" borderId="0" xfId="0" applyFont="1" applyFill="1" applyBorder="1" applyAlignment="1">
      <alignment horizontal="center" vertical="center"/>
    </xf>
    <xf numFmtId="0" fontId="7" fillId="4" borderId="2" xfId="0" applyFont="1" applyFill="1" applyBorder="1" applyAlignment="1">
      <alignment horizontal="center" vertical="center"/>
    </xf>
    <xf numFmtId="0" fontId="0" fillId="5" borderId="3" xfId="0" applyFill="1" applyBorder="1" applyAlignment="1">
      <alignment horizontal="center" vertical="center"/>
    </xf>
    <xf numFmtId="0" fontId="0" fillId="5" borderId="11" xfId="0" applyFill="1" applyBorder="1" applyAlignment="1">
      <alignment horizontal="center" vertical="center"/>
    </xf>
    <xf numFmtId="0" fontId="0" fillId="3" borderId="0" xfId="0" applyFill="1" applyBorder="1" applyAlignment="1" applyProtection="1">
      <alignment vertical="center"/>
      <protection locked="0"/>
    </xf>
    <xf numFmtId="0" fontId="0" fillId="0" borderId="0" xfId="0" applyBorder="1" applyAlignment="1">
      <alignment horizontal="center" vertical="center"/>
    </xf>
    <xf numFmtId="0" fontId="0" fillId="0" borderId="5" xfId="0" applyBorder="1" applyAlignment="1">
      <alignment vertical="center"/>
    </xf>
    <xf numFmtId="0" fontId="0" fillId="3" borderId="6" xfId="0" applyFill="1" applyBorder="1" applyAlignment="1">
      <alignment horizontal="center" vertical="center"/>
    </xf>
    <xf numFmtId="0" fontId="0" fillId="3" borderId="13" xfId="0" applyFill="1" applyBorder="1" applyAlignment="1">
      <alignment horizontal="center" vertical="center"/>
    </xf>
    <xf numFmtId="0" fontId="0" fillId="0" borderId="5" xfId="0" applyBorder="1"/>
    <xf numFmtId="0" fontId="0" fillId="0" borderId="6" xfId="0" applyBorder="1" applyAlignment="1">
      <alignment horizontal="center" vertical="center"/>
    </xf>
    <xf numFmtId="0" fontId="0" fillId="0" borderId="0" xfId="0" applyBorder="1"/>
    <xf numFmtId="0" fontId="0" fillId="0" borderId="13" xfId="0" applyBorder="1" applyAlignment="1">
      <alignment horizontal="center"/>
    </xf>
    <xf numFmtId="0" fontId="0" fillId="3" borderId="7" xfId="0" applyFill="1" applyBorder="1"/>
    <xf numFmtId="0" fontId="0" fillId="3" borderId="9" xfId="0" applyFill="1" applyBorder="1" applyAlignment="1">
      <alignment horizontal="center" vertical="center"/>
    </xf>
    <xf numFmtId="0" fontId="0" fillId="6" borderId="5" xfId="0" applyFill="1" applyBorder="1" applyAlignment="1">
      <alignment vertical="center"/>
    </xf>
    <xf numFmtId="0" fontId="3" fillId="3" borderId="0" xfId="0" applyFont="1" applyFill="1"/>
    <xf numFmtId="0" fontId="8" fillId="3" borderId="14" xfId="0" applyFont="1" applyFill="1" applyBorder="1" applyAlignment="1">
      <alignment horizontal="left" vertical="center"/>
    </xf>
    <xf numFmtId="1" fontId="9" fillId="3" borderId="15" xfId="0" applyNumberFormat="1" applyFont="1" applyFill="1" applyBorder="1" applyAlignment="1">
      <alignment horizontal="center" vertical="center"/>
    </xf>
    <xf numFmtId="0" fontId="3" fillId="3" borderId="0" xfId="0" applyFont="1" applyFill="1" applyBorder="1" applyAlignment="1">
      <alignment horizontal="center" vertical="center"/>
    </xf>
    <xf numFmtId="0" fontId="0" fillId="3" borderId="16" xfId="0" applyFill="1" applyBorder="1" applyAlignment="1">
      <alignment horizontal="center" vertical="center"/>
    </xf>
    <xf numFmtId="1" fontId="10" fillId="3" borderId="17" xfId="0" applyNumberFormat="1" applyFont="1" applyFill="1" applyBorder="1" applyAlignment="1">
      <alignment horizontal="center" vertical="center"/>
    </xf>
    <xf numFmtId="0" fontId="0" fillId="3" borderId="17" xfId="0" applyFill="1" applyBorder="1" applyAlignment="1">
      <alignment horizontal="center" vertical="center"/>
    </xf>
    <xf numFmtId="0" fontId="0" fillId="3" borderId="18" xfId="0" applyFill="1" applyBorder="1" applyAlignment="1">
      <alignment horizontal="center" vertical="center"/>
    </xf>
    <xf numFmtId="0" fontId="0" fillId="0" borderId="8" xfId="0" applyBorder="1" applyAlignment="1">
      <alignment vertical="center"/>
    </xf>
    <xf numFmtId="0" fontId="11" fillId="3" borderId="9" xfId="0" applyFont="1" applyFill="1" applyBorder="1" applyAlignment="1">
      <alignment horizontal="center" vertical="center"/>
    </xf>
    <xf numFmtId="0" fontId="11" fillId="3" borderId="19" xfId="0" applyFont="1" applyFill="1" applyBorder="1" applyAlignment="1">
      <alignment horizontal="center" vertical="center"/>
    </xf>
    <xf numFmtId="0" fontId="3" fillId="7" borderId="3" xfId="0" applyFont="1" applyFill="1" applyBorder="1" applyAlignment="1" applyProtection="1">
      <alignment horizontal="center" vertical="center"/>
      <protection locked="0"/>
    </xf>
    <xf numFmtId="0" fontId="0" fillId="7" borderId="6" xfId="0" applyFont="1" applyFill="1" applyBorder="1" applyAlignment="1" applyProtection="1">
      <alignment horizontal="center" vertical="center"/>
      <protection locked="0"/>
    </xf>
    <xf numFmtId="0" fontId="0" fillId="7" borderId="9" xfId="0" applyFont="1" applyFill="1" applyBorder="1" applyAlignment="1" applyProtection="1">
      <alignment horizontal="center" vertical="center"/>
      <protection locked="0"/>
    </xf>
    <xf numFmtId="0" fontId="0" fillId="7" borderId="3" xfId="0" applyFill="1" applyBorder="1" applyAlignment="1" applyProtection="1">
      <alignment horizontal="center" vertical="center"/>
      <protection locked="0"/>
    </xf>
    <xf numFmtId="0" fontId="0" fillId="7" borderId="6" xfId="0" applyFill="1" applyBorder="1" applyAlignment="1" applyProtection="1">
      <alignment horizontal="center" vertical="center"/>
      <protection locked="0"/>
    </xf>
    <xf numFmtId="0" fontId="0" fillId="7" borderId="9" xfId="0" applyFill="1" applyBorder="1" applyAlignment="1" applyProtection="1">
      <alignment horizontal="center" vertical="center"/>
      <protection locked="0"/>
    </xf>
    <xf numFmtId="0" fontId="3" fillId="7" borderId="6" xfId="0" applyFont="1" applyFill="1" applyBorder="1" applyAlignment="1" applyProtection="1">
      <alignment horizontal="center" vertical="center"/>
      <protection locked="0"/>
    </xf>
    <xf numFmtId="0" fontId="3" fillId="7" borderId="9" xfId="0" applyFont="1" applyFill="1" applyBorder="1" applyAlignment="1" applyProtection="1">
      <alignment horizontal="center" vertical="center"/>
      <protection locked="0"/>
    </xf>
    <xf numFmtId="0" fontId="0" fillId="3" borderId="0" xfId="0" applyFill="1"/>
    <xf numFmtId="0" fontId="0" fillId="3" borderId="0" xfId="0" applyFill="1" applyBorder="1"/>
    <xf numFmtId="0" fontId="0" fillId="3" borderId="6" xfId="0" applyFill="1" applyBorder="1" applyAlignment="1" applyProtection="1">
      <alignment horizontal="center" vertical="center"/>
    </xf>
    <xf numFmtId="0" fontId="3" fillId="7" borderId="24" xfId="0" applyFont="1" applyFill="1" applyBorder="1" applyAlignment="1" applyProtection="1">
      <alignment horizontal="center" vertical="center"/>
      <protection locked="0"/>
    </xf>
    <xf numFmtId="0" fontId="0" fillId="2" borderId="23" xfId="0" applyFill="1" applyBorder="1"/>
    <xf numFmtId="0" fontId="12" fillId="3" borderId="0" xfId="0" applyFont="1" applyFill="1" applyAlignment="1">
      <alignment vertical="center"/>
    </xf>
    <xf numFmtId="0" fontId="0" fillId="3" borderId="4" xfId="0" applyFill="1" applyBorder="1" applyProtection="1"/>
    <xf numFmtId="0" fontId="3" fillId="3" borderId="7" xfId="0" applyFont="1" applyFill="1" applyBorder="1" applyAlignment="1" applyProtection="1">
      <alignment vertical="center"/>
    </xf>
    <xf numFmtId="0" fontId="3" fillId="3" borderId="10" xfId="0" applyFont="1" applyFill="1" applyBorder="1" applyAlignment="1" applyProtection="1">
      <alignment vertical="center"/>
    </xf>
    <xf numFmtId="0" fontId="1" fillId="0" borderId="0" xfId="0" applyFont="1" applyAlignment="1">
      <alignment horizontal="center"/>
    </xf>
    <xf numFmtId="0" fontId="0" fillId="0" borderId="0" xfId="0" applyAlignment="1">
      <alignment horizontal="center"/>
    </xf>
    <xf numFmtId="0" fontId="0" fillId="5" borderId="2" xfId="0" applyFill="1" applyBorder="1" applyAlignment="1">
      <alignment horizontal="center" vertical="center"/>
    </xf>
    <xf numFmtId="0" fontId="0" fillId="5" borderId="12" xfId="0" applyFill="1" applyBorder="1" applyAlignment="1">
      <alignment horizontal="center" vertical="center"/>
    </xf>
    <xf numFmtId="0" fontId="0" fillId="0" borderId="20" xfId="0" applyBorder="1"/>
    <xf numFmtId="0" fontId="0" fillId="0" borderId="21" xfId="0" applyBorder="1"/>
    <xf numFmtId="0" fontId="0" fillId="0" borderId="22" xfId="0" applyBorder="1"/>
    <xf numFmtId="0" fontId="13" fillId="8" borderId="0" xfId="0" applyFont="1" applyFill="1" applyBorder="1" applyAlignment="1">
      <alignment horizontal="left" vertical="center" wrapText="1"/>
    </xf>
    <xf numFmtId="0" fontId="14" fillId="8" borderId="0" xfId="0" applyFont="1" applyFill="1" applyBorder="1"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95250</xdr:colOff>
      <xdr:row>1</xdr:row>
      <xdr:rowOff>114301</xdr:rowOff>
    </xdr:from>
    <xdr:to>
      <xdr:col>10</xdr:col>
      <xdr:colOff>371475</xdr:colOff>
      <xdr:row>6</xdr:row>
      <xdr:rowOff>133351</xdr:rowOff>
    </xdr:to>
    <xdr:pic>
      <xdr:nvPicPr>
        <xdr:cNvPr id="2" name="Grafik 3">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5524500" y="447676"/>
          <a:ext cx="971550" cy="9906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enableFormatConditionsCalculation="0">
    <pageSetUpPr fitToPage="1"/>
  </sheetPr>
  <dimension ref="A1:R18"/>
  <sheetViews>
    <sheetView tabSelected="1" zoomScale="160" zoomScaleNormal="160" zoomScalePageLayoutView="190" workbookViewId="0">
      <selection activeCell="E5" sqref="E5"/>
    </sheetView>
  </sheetViews>
  <sheetFormatPr baseColWidth="10" defaultColWidth="10.85546875" defaultRowHeight="15"/>
  <cols>
    <col min="1" max="1" width="19.85546875" bestFit="1" customWidth="1"/>
    <col min="2" max="2" width="5.140625" bestFit="1" customWidth="1"/>
    <col min="3" max="3" width="2.42578125" style="29" customWidth="1"/>
    <col min="4" max="4" width="21.85546875" bestFit="1" customWidth="1"/>
    <col min="5" max="5" width="6" bestFit="1" customWidth="1"/>
    <col min="6" max="6" width="2.42578125" customWidth="1"/>
    <col min="7" max="7" width="17.42578125" customWidth="1"/>
    <col min="8" max="8" width="6.28515625" bestFit="1" customWidth="1"/>
    <col min="9" max="9" width="3.85546875" bestFit="1" customWidth="1"/>
    <col min="10" max="10" width="6.7109375" bestFit="1" customWidth="1"/>
    <col min="11" max="11" width="5.7109375" customWidth="1"/>
    <col min="12" max="12" width="3.85546875" bestFit="1" customWidth="1"/>
    <col min="13" max="13" width="2.42578125" customWidth="1"/>
    <col min="14" max="14" width="2" bestFit="1" customWidth="1"/>
    <col min="15" max="15" width="3.85546875" bestFit="1" customWidth="1"/>
    <col min="16" max="16" width="2.42578125" customWidth="1"/>
    <col min="17" max="17" width="9" bestFit="1" customWidth="1"/>
    <col min="18" max="18" width="12.85546875" bestFit="1" customWidth="1"/>
  </cols>
  <sheetData>
    <row r="1" spans="1:18" ht="26.25">
      <c r="A1" s="62" t="s">
        <v>0</v>
      </c>
      <c r="B1" s="63"/>
      <c r="C1" s="63"/>
      <c r="D1" s="63"/>
      <c r="E1" s="63"/>
      <c r="F1" s="63"/>
      <c r="G1" s="63"/>
      <c r="H1" s="63"/>
      <c r="I1" s="63"/>
      <c r="J1" s="63"/>
      <c r="K1" s="63"/>
    </row>
    <row r="2" spans="1:18" ht="15.75" thickBot="1">
      <c r="A2" s="1" t="s">
        <v>1</v>
      </c>
      <c r="B2" s="57"/>
      <c r="C2" s="54"/>
      <c r="D2" s="53"/>
      <c r="E2" s="1" t="s">
        <v>2</v>
      </c>
      <c r="F2" s="53"/>
      <c r="G2" s="58" t="s">
        <v>33</v>
      </c>
      <c r="H2" s="1" t="s">
        <v>2</v>
      </c>
    </row>
    <row r="3" spans="1:18">
      <c r="A3" s="2" t="s">
        <v>3</v>
      </c>
      <c r="B3" s="56">
        <v>30</v>
      </c>
      <c r="C3" s="3"/>
      <c r="D3" s="59" t="s">
        <v>4</v>
      </c>
      <c r="E3" s="48">
        <v>1</v>
      </c>
      <c r="F3" s="4"/>
      <c r="G3" s="5" t="s">
        <v>5</v>
      </c>
      <c r="H3" s="45"/>
      <c r="I3" s="4"/>
      <c r="J3" s="4"/>
      <c r="K3" s="4"/>
      <c r="L3" s="6"/>
      <c r="M3" s="6"/>
      <c r="N3" s="6"/>
      <c r="O3" s="4"/>
      <c r="P3" s="4"/>
      <c r="Q3" s="7"/>
      <c r="R3" s="7"/>
    </row>
    <row r="4" spans="1:18">
      <c r="A4" s="8" t="s">
        <v>6</v>
      </c>
      <c r="B4" s="46">
        <v>25</v>
      </c>
      <c r="C4" s="9"/>
      <c r="D4" s="60" t="s">
        <v>7</v>
      </c>
      <c r="E4" s="55">
        <f>ROUNDUP(B3/10,0)</f>
        <v>3</v>
      </c>
      <c r="F4" s="4"/>
      <c r="G4" s="10" t="s">
        <v>8</v>
      </c>
      <c r="H4" s="51"/>
      <c r="I4" s="11"/>
      <c r="J4" s="4"/>
      <c r="K4" s="4"/>
      <c r="L4" s="4"/>
      <c r="M4" s="4"/>
      <c r="N4" s="4"/>
      <c r="O4" s="4"/>
      <c r="P4" s="4"/>
      <c r="Q4" s="12"/>
      <c r="R4" s="13"/>
    </row>
    <row r="5" spans="1:18">
      <c r="A5" s="14" t="s">
        <v>9</v>
      </c>
      <c r="B5" s="46">
        <v>12</v>
      </c>
      <c r="C5" s="15"/>
      <c r="D5" s="60" t="s">
        <v>10</v>
      </c>
      <c r="E5" s="49">
        <v>0</v>
      </c>
      <c r="F5" s="4"/>
      <c r="G5" s="10" t="s">
        <v>11</v>
      </c>
      <c r="H5" s="51"/>
      <c r="I5" s="11"/>
      <c r="J5" s="4"/>
      <c r="K5" s="4"/>
      <c r="L5" s="4"/>
      <c r="M5" s="4"/>
      <c r="N5" s="4"/>
      <c r="O5" s="4"/>
      <c r="P5" s="4"/>
      <c r="Q5" s="12"/>
      <c r="R5" s="13"/>
    </row>
    <row r="6" spans="1:18" ht="15.75" thickBot="1">
      <c r="A6" s="16" t="s">
        <v>12</v>
      </c>
      <c r="B6" s="47">
        <v>190</v>
      </c>
      <c r="C6" s="15"/>
      <c r="D6" s="61" t="s">
        <v>13</v>
      </c>
      <c r="E6" s="50">
        <v>3</v>
      </c>
      <c r="F6" s="4"/>
      <c r="G6" s="17" t="s">
        <v>14</v>
      </c>
      <c r="H6" s="52"/>
      <c r="I6" s="11"/>
      <c r="J6" s="4"/>
      <c r="K6" s="4"/>
      <c r="L6" s="4"/>
      <c r="M6" s="4"/>
      <c r="N6" s="4"/>
      <c r="O6" s="4"/>
      <c r="P6" s="4"/>
      <c r="Q6" s="12"/>
      <c r="R6" s="13"/>
    </row>
    <row r="7" spans="1:18" ht="15.75" thickBot="1">
      <c r="A7" s="18"/>
      <c r="B7" s="18"/>
      <c r="C7" s="18"/>
      <c r="D7" s="18"/>
      <c r="E7" s="18"/>
      <c r="F7" s="18"/>
      <c r="G7" s="18"/>
      <c r="H7" s="18"/>
      <c r="I7" s="18"/>
      <c r="J7" s="18"/>
      <c r="K7" s="18"/>
      <c r="L7" s="18"/>
      <c r="M7" s="18"/>
      <c r="N7" s="18"/>
      <c r="O7" s="18"/>
      <c r="P7" s="18"/>
      <c r="Q7" s="18"/>
      <c r="R7" s="18"/>
    </row>
    <row r="8" spans="1:18">
      <c r="A8" s="19">
        <f>B3</f>
        <v>30</v>
      </c>
      <c r="B8" s="20" t="s">
        <v>15</v>
      </c>
      <c r="C8" s="4"/>
      <c r="D8" s="21" t="s">
        <v>16</v>
      </c>
      <c r="E8" s="22"/>
      <c r="F8" s="4"/>
      <c r="G8" s="64" t="s">
        <v>17</v>
      </c>
      <c r="H8" s="65"/>
      <c r="I8" s="4"/>
      <c r="J8" s="4"/>
      <c r="K8" s="4"/>
      <c r="L8" s="4"/>
      <c r="M8" s="23"/>
      <c r="N8" s="23"/>
      <c r="O8" s="23"/>
      <c r="P8" s="23"/>
      <c r="Q8" s="23"/>
      <c r="R8" s="23"/>
    </row>
    <row r="9" spans="1:18">
      <c r="A9" s="24" t="s">
        <v>18</v>
      </c>
      <c r="B9" s="25">
        <f>E3</f>
        <v>1</v>
      </c>
      <c r="C9" s="4"/>
      <c r="D9" s="26">
        <f>B4*2*(B3/10+1)*B9</f>
        <v>200</v>
      </c>
      <c r="E9" s="4"/>
      <c r="F9" s="4"/>
      <c r="G9" s="10" t="s">
        <v>19</v>
      </c>
      <c r="H9" s="25">
        <f>B5*B6</f>
        <v>2280</v>
      </c>
      <c r="I9" s="4"/>
      <c r="J9" s="4"/>
      <c r="K9" s="4"/>
      <c r="L9" s="4"/>
      <c r="M9" s="23"/>
      <c r="N9" s="23"/>
      <c r="O9" s="23"/>
      <c r="P9" s="23"/>
      <c r="Q9" s="23"/>
      <c r="R9" s="23"/>
    </row>
    <row r="10" spans="1:18">
      <c r="A10" s="27" t="s">
        <v>20</v>
      </c>
      <c r="B10" s="28">
        <f>E4</f>
        <v>3</v>
      </c>
      <c r="D10" s="30">
        <f>E4*B4*2*(B3/10+1)</f>
        <v>600</v>
      </c>
      <c r="E10" s="4"/>
      <c r="F10" s="4"/>
      <c r="G10" s="31" t="s">
        <v>21</v>
      </c>
      <c r="H10" s="25">
        <f>D16</f>
        <v>1025</v>
      </c>
      <c r="I10" s="4"/>
      <c r="J10" s="4"/>
      <c r="K10" s="4"/>
      <c r="L10" s="4"/>
      <c r="M10" s="23"/>
      <c r="N10" s="23"/>
      <c r="O10" s="23"/>
      <c r="P10" s="23"/>
      <c r="Q10" s="23"/>
      <c r="R10" s="23"/>
    </row>
    <row r="11" spans="1:18" ht="15.75" thickBot="1">
      <c r="A11" s="24" t="s">
        <v>22</v>
      </c>
      <c r="B11" s="25">
        <f>E5+E6</f>
        <v>3</v>
      </c>
      <c r="C11" s="4"/>
      <c r="D11" s="26">
        <f>(B4 *E5*1.3*2)+(B4*E6*1.5*2)</f>
        <v>225</v>
      </c>
      <c r="E11" s="4"/>
      <c r="F11" s="4"/>
      <c r="G11" s="17" t="s">
        <v>23</v>
      </c>
      <c r="H11" s="32">
        <f>H9-H10</f>
        <v>1255</v>
      </c>
      <c r="I11" s="4"/>
      <c r="J11" s="4"/>
      <c r="K11" s="4"/>
      <c r="L11" s="4"/>
      <c r="M11" s="23"/>
      <c r="N11" s="23"/>
      <c r="O11" s="23"/>
      <c r="P11" s="23"/>
      <c r="Q11" s="23"/>
      <c r="R11" s="23"/>
    </row>
    <row r="12" spans="1:18" ht="15.75" thickBot="1">
      <c r="A12" s="33" t="s">
        <v>24</v>
      </c>
      <c r="B12" s="25">
        <f>H3</f>
        <v>0</v>
      </c>
      <c r="C12" s="4"/>
      <c r="D12" s="26">
        <f>(B4*H3*1.3*2)</f>
        <v>0</v>
      </c>
      <c r="E12" s="4"/>
      <c r="F12" s="4"/>
      <c r="I12" s="4"/>
      <c r="J12" s="4"/>
      <c r="K12" s="4"/>
      <c r="L12" s="4"/>
      <c r="M12" s="23"/>
      <c r="N12" s="23"/>
      <c r="O12" s="23"/>
      <c r="P12" s="23"/>
      <c r="Q12" s="23"/>
      <c r="R12" s="23"/>
    </row>
    <row r="13" spans="1:18" ht="15.75" thickBot="1">
      <c r="A13" s="33" t="s">
        <v>25</v>
      </c>
      <c r="B13" s="25">
        <f>H4</f>
        <v>0</v>
      </c>
      <c r="C13" s="4"/>
      <c r="D13" s="26">
        <f>(B4*H4*1.6*2)</f>
        <v>0</v>
      </c>
      <c r="E13" s="34"/>
      <c r="F13" s="4"/>
      <c r="G13" s="35" t="s">
        <v>26</v>
      </c>
      <c r="H13" s="36">
        <f>H10/B5</f>
        <v>85.416666666666671</v>
      </c>
      <c r="I13" s="4"/>
      <c r="J13" s="4"/>
      <c r="K13" s="4"/>
      <c r="L13" s="4"/>
      <c r="M13" s="23"/>
      <c r="N13" s="23"/>
      <c r="O13" s="23"/>
      <c r="P13" s="23"/>
      <c r="Q13" s="23"/>
      <c r="R13" s="23"/>
    </row>
    <row r="14" spans="1:18" ht="15.75" thickBot="1">
      <c r="A14" s="33" t="s">
        <v>27</v>
      </c>
      <c r="B14" s="25">
        <f>H5</f>
        <v>0</v>
      </c>
      <c r="C14" s="4"/>
      <c r="D14" s="26">
        <f>(B4*H5*1.9*2)</f>
        <v>0</v>
      </c>
      <c r="E14" s="37"/>
      <c r="F14" s="4"/>
      <c r="I14" s="4"/>
      <c r="J14" s="4"/>
      <c r="K14" s="4"/>
      <c r="L14" s="4"/>
      <c r="M14" s="23"/>
      <c r="N14" s="23"/>
      <c r="O14" s="23"/>
      <c r="P14" s="23"/>
      <c r="Q14" s="23"/>
      <c r="R14" s="23"/>
    </row>
    <row r="15" spans="1:18" ht="19.5" thickTop="1">
      <c r="A15" s="33" t="s">
        <v>28</v>
      </c>
      <c r="B15" s="25">
        <f>H6</f>
        <v>0</v>
      </c>
      <c r="C15" s="4"/>
      <c r="D15" s="26">
        <f>(B4*H6*2.2*2)</f>
        <v>0</v>
      </c>
      <c r="E15" s="4"/>
      <c r="G15" s="38" t="s">
        <v>29</v>
      </c>
      <c r="H15" s="39">
        <f>H13</f>
        <v>85.416666666666671</v>
      </c>
      <c r="I15" s="40" t="s">
        <v>30</v>
      </c>
      <c r="J15" s="40"/>
      <c r="K15" s="41"/>
      <c r="L15" s="4"/>
      <c r="M15" s="23"/>
      <c r="N15" s="23"/>
      <c r="O15" s="23"/>
      <c r="P15" s="23"/>
      <c r="Q15" s="23"/>
      <c r="R15" s="23"/>
    </row>
    <row r="16" spans="1:18" ht="20.25" customHeight="1" thickBot="1">
      <c r="A16" s="42" t="s">
        <v>31</v>
      </c>
      <c r="B16" s="43">
        <f>SUM(B9:B15)</f>
        <v>7</v>
      </c>
      <c r="C16" s="4"/>
      <c r="D16" s="44">
        <f>SUM(D9:D15)</f>
        <v>1025</v>
      </c>
      <c r="G16" s="66" t="s">
        <v>32</v>
      </c>
      <c r="H16" s="67"/>
      <c r="I16" s="67"/>
      <c r="J16" s="67"/>
      <c r="K16" s="68"/>
      <c r="M16" s="29"/>
      <c r="N16" s="29"/>
      <c r="O16" s="29"/>
      <c r="P16" s="29"/>
      <c r="Q16" s="29"/>
      <c r="R16" s="29"/>
    </row>
    <row r="18" spans="1:11" ht="42.75" customHeight="1">
      <c r="A18" s="70" t="s">
        <v>34</v>
      </c>
      <c r="B18" s="69"/>
      <c r="C18" s="69"/>
      <c r="D18" s="69"/>
      <c r="E18" s="69"/>
      <c r="F18" s="69"/>
      <c r="G18" s="69"/>
      <c r="H18" s="69"/>
      <c r="I18" s="69"/>
      <c r="J18" s="69"/>
      <c r="K18" s="69"/>
    </row>
  </sheetData>
  <sheetProtection password="DE4B" sheet="1" objects="1" scenarios="1" selectLockedCells="1"/>
  <mergeCells count="4">
    <mergeCell ref="A1:K1"/>
    <mergeCell ref="G8:H8"/>
    <mergeCell ref="G16:K16"/>
    <mergeCell ref="A18:K18"/>
  </mergeCells>
  <printOptions horizontalCentered="1" verticalCentered="1"/>
  <pageMargins left="0.70866141732283472" right="0.70866141732283472" top="0.78740157480314965" bottom="0.78740157480314965" header="0.31496062992125984" footer="0.31496062992125984"/>
  <pageSetup paperSize="9" orientation="landscape" horizontalDpi="4294967293" verticalDpi="4294967293" r:id="rId1"/>
  <headerFooter>
    <oddFooter>&amp;L&amp;8(C) H.-Alberr Brüne&amp;R&amp;8Stand:04.10.2019</oddFooter>
  </headerFooter>
  <colBreaks count="1" manualBreakCount="1">
    <brk id="11" max="1048575" man="1"/>
  </colBreaks>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Berechnung Umkehrdruck einfach</vt:lpstr>
      <vt:lpstr>'Berechnung Umkehrdruck einfach'!Druckbereich</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dc:creator>
  <cp:lastModifiedBy>Albert</cp:lastModifiedBy>
  <cp:lastPrinted>2019-10-04T19:16:22Z</cp:lastPrinted>
  <dcterms:created xsi:type="dcterms:W3CDTF">2019-10-04T19:09:21Z</dcterms:created>
  <dcterms:modified xsi:type="dcterms:W3CDTF">2019-11-24T18:32:39Z</dcterms:modified>
</cp:coreProperties>
</file>